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376" windowHeight="12576"/>
  </bookViews>
  <sheets>
    <sheet name="202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P31" i="1"/>
  <c r="Q30" i="1"/>
  <c r="P30" i="1"/>
  <c r="Q26" i="1"/>
  <c r="Q25" i="1"/>
  <c r="Q21" i="1"/>
  <c r="Q20" i="1"/>
  <c r="Q19" i="1"/>
  <c r="Q14" i="1"/>
  <c r="Q13" i="1"/>
  <c r="Q11" i="1"/>
  <c r="P26" i="1"/>
  <c r="P25" i="1"/>
  <c r="P21" i="1"/>
  <c r="P20" i="1"/>
  <c r="P19" i="1"/>
  <c r="P14" i="1"/>
  <c r="P13" i="1"/>
  <c r="P11" i="1"/>
  <c r="P12" i="1"/>
</calcChain>
</file>

<file path=xl/sharedStrings.xml><?xml version="1.0" encoding="utf-8"?>
<sst xmlns="http://schemas.openxmlformats.org/spreadsheetml/2006/main" count="50" uniqueCount="50">
  <si>
    <t>Indicatori di struttura del bilancio di previsione</t>
  </si>
  <si>
    <t>1.1</t>
  </si>
  <si>
    <t>1.2</t>
  </si>
  <si>
    <t>1.3</t>
  </si>
  <si>
    <t>1.4</t>
  </si>
  <si>
    <t>Incidenza spesa per investimenti su spesa totale</t>
  </si>
  <si>
    <r>
      <rPr>
        <sz val="8"/>
        <color theme="1"/>
        <rFont val="Calibri"/>
        <family val="2"/>
        <scheme val="minor"/>
      </rPr>
      <t>Incidenza spesa corrente su total</t>
    </r>
    <r>
      <rPr>
        <sz val="9"/>
        <color theme="1"/>
        <rFont val="Calibri"/>
        <family val="2"/>
        <scheme val="minor"/>
      </rPr>
      <t>e</t>
    </r>
  </si>
  <si>
    <t>Incidenza spesa per personale su spesa corrente</t>
  </si>
  <si>
    <t>Incidenza spesa per acquisto di beni e servizi su spesa corrente</t>
  </si>
  <si>
    <t xml:space="preserve">                         INDICATORI</t>
  </si>
  <si>
    <t>MODALITA' DI CALCOLO</t>
  </si>
  <si>
    <t>Spesa corrente/Spesa totale (*)</t>
  </si>
  <si>
    <t>Spesa in conto capitale / Spesa totale (*)</t>
  </si>
  <si>
    <t>Spesa personale/ Spesa corrente</t>
  </si>
  <si>
    <t>Spesa per beni e servizi/ spesa corrente</t>
  </si>
  <si>
    <t>Indicatori di copertura e di equilibrio di bilancio</t>
  </si>
  <si>
    <t>2.1</t>
  </si>
  <si>
    <t>2.2</t>
  </si>
  <si>
    <t>2.3</t>
  </si>
  <si>
    <t>2.4</t>
  </si>
  <si>
    <t>Incidenza copertura spese con trasferimenti dallo Stato</t>
  </si>
  <si>
    <t>Incidenza copertura spese con entrate contributive</t>
  </si>
  <si>
    <t>Indice di finanziamento del mercato sul totale delle entrate correnti</t>
  </si>
  <si>
    <t>Capacità di autofinanziamento di parte corrente</t>
  </si>
  <si>
    <t>Trasferimenti dallo Stato/Spesa totale (*)</t>
  </si>
  <si>
    <t>Entrate contributive/Spesa totale (*)</t>
  </si>
  <si>
    <t>Entrate contributive/Entrate correnti</t>
  </si>
  <si>
    <t>Spesa corrente / Entrate correnti</t>
  </si>
  <si>
    <t>Indicatori di rigidità</t>
  </si>
  <si>
    <t xml:space="preserve"> </t>
  </si>
  <si>
    <t>3.1</t>
  </si>
  <si>
    <t>3.2</t>
  </si>
  <si>
    <t>Indicatori di incidenza e composizione della spesa informatica</t>
  </si>
  <si>
    <t>Incidenza spesa personale sulle entrate correnti</t>
  </si>
  <si>
    <t>Incidenza spesa per locazione immobili sulle entrate correnti</t>
  </si>
  <si>
    <t>Spesa personale/ Entrare correnti</t>
  </si>
  <si>
    <t>4.1</t>
  </si>
  <si>
    <t>4.2</t>
  </si>
  <si>
    <t>4.3</t>
  </si>
  <si>
    <t>Incidenza spese informatiche totali</t>
  </si>
  <si>
    <t>Incidenza spese informatiche</t>
  </si>
  <si>
    <t>Incidenza spese per investimenti informatici</t>
  </si>
  <si>
    <t>Spese informatiche totali/Spesa totale (*)</t>
  </si>
  <si>
    <t>Spese locazione immobili/ Entrate correnti</t>
  </si>
  <si>
    <t>Spese informatiche correnti/ Spesa corrente</t>
  </si>
  <si>
    <t>Spese informatiche per investimenti/Spesa per investimenti</t>
  </si>
  <si>
    <t>(*)</t>
  </si>
  <si>
    <t>Sono escluse le spese per partite di giro</t>
  </si>
  <si>
    <t>VALORE</t>
  </si>
  <si>
    <t xml:space="preserve">             Piano degli indicatori di Bilancio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</si>
</sst>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" xfId="0" applyBorder="1"/>
    <xf numFmtId="0" fontId="0" fillId="2" borderId="10" xfId="0" applyFill="1" applyBorder="1"/>
    <xf numFmtId="0" fontId="0" fillId="2" borderId="11" xfId="0" applyFill="1" applyBorder="1"/>
    <xf numFmtId="0" fontId="2" fillId="2" borderId="10" xfId="0" applyFont="1" applyFill="1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3" borderId="0" xfId="0" applyFill="1"/>
    <xf numFmtId="0" fontId="2" fillId="2" borderId="11" xfId="0" applyFont="1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3" borderId="13" xfId="0" applyFill="1" applyBorder="1"/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topLeftCell="C12" workbookViewId="0">
      <selection activeCell="Q32" sqref="Q32"/>
    </sheetView>
  </sheetViews>
  <sheetFormatPr defaultRowHeight="14.4" x14ac:dyDescent="0.3"/>
  <cols>
    <col min="1" max="1" width="19.6640625" hidden="1" customWidth="1"/>
    <col min="2" max="2" width="9.109375" hidden="1" customWidth="1"/>
    <col min="3" max="3" width="3.5546875" customWidth="1"/>
    <col min="4" max="4" width="6.44140625" customWidth="1"/>
    <col min="8" max="8" width="15.44140625" customWidth="1"/>
    <col min="9" max="9" width="3.44140625" customWidth="1"/>
    <col min="10" max="10" width="33.6640625" customWidth="1"/>
    <col min="11" max="11" width="5.109375" customWidth="1"/>
    <col min="12" max="12" width="0.33203125" customWidth="1"/>
    <col min="13" max="13" width="1.44140625" customWidth="1"/>
    <col min="14" max="14" width="9.109375" customWidth="1"/>
    <col min="15" max="15" width="1.33203125" customWidth="1"/>
    <col min="17" max="17" width="12.44140625" customWidth="1"/>
    <col min="18" max="18" width="1.5546875" customWidth="1"/>
  </cols>
  <sheetData>
    <row r="1" spans="2:20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0" x14ac:dyDescent="0.3">
      <c r="G2" s="38" t="s">
        <v>49</v>
      </c>
      <c r="H2" s="38"/>
      <c r="I2" s="38"/>
      <c r="J2" s="38"/>
    </row>
    <row r="3" spans="2:20" x14ac:dyDescent="0.3">
      <c r="G3" s="26"/>
      <c r="H3" s="26"/>
      <c r="I3" s="26"/>
      <c r="J3" s="26"/>
    </row>
    <row r="4" spans="2:20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7"/>
    </row>
    <row r="5" spans="2:20" x14ac:dyDescent="0.3">
      <c r="B5" s="3"/>
      <c r="C5" s="4"/>
      <c r="D5" s="5"/>
      <c r="E5" s="5"/>
      <c r="F5" s="5"/>
      <c r="G5" s="5"/>
      <c r="H5" s="5"/>
      <c r="I5" s="6"/>
      <c r="J5" s="4"/>
      <c r="K5" s="5"/>
      <c r="L5" s="5"/>
      <c r="M5" s="5"/>
      <c r="N5" s="5"/>
      <c r="O5" s="5"/>
      <c r="P5" s="42" t="s">
        <v>48</v>
      </c>
      <c r="Q5" s="43"/>
      <c r="R5" s="30"/>
      <c r="S5" s="21"/>
      <c r="T5" s="21"/>
    </row>
    <row r="6" spans="2:20" x14ac:dyDescent="0.3">
      <c r="B6" s="3"/>
      <c r="C6" s="7"/>
      <c r="D6" s="8"/>
      <c r="E6" s="8" t="s">
        <v>9</v>
      </c>
      <c r="F6" s="8"/>
      <c r="G6" s="8"/>
      <c r="H6" s="8"/>
      <c r="I6" s="9"/>
      <c r="J6" s="33" t="s">
        <v>10</v>
      </c>
      <c r="K6" s="8"/>
      <c r="L6" s="8"/>
      <c r="M6" s="8"/>
      <c r="N6" s="8"/>
      <c r="O6" s="9"/>
      <c r="P6" s="7"/>
      <c r="Q6" s="7"/>
      <c r="R6" s="30"/>
      <c r="S6" s="21"/>
      <c r="T6" s="21"/>
    </row>
    <row r="7" spans="2:20" x14ac:dyDescent="0.3">
      <c r="B7" s="3"/>
      <c r="C7" s="10"/>
      <c r="D7" s="11"/>
      <c r="E7" s="11"/>
      <c r="F7" s="11"/>
      <c r="G7" s="11"/>
      <c r="H7" s="11"/>
      <c r="I7" s="12"/>
      <c r="J7" s="10"/>
      <c r="K7" s="11"/>
      <c r="L7" s="11"/>
      <c r="M7" s="11"/>
      <c r="N7" s="11"/>
      <c r="O7" s="12"/>
      <c r="P7" s="36">
        <v>2022</v>
      </c>
      <c r="Q7" s="36">
        <v>2023</v>
      </c>
      <c r="R7" s="30"/>
      <c r="S7" s="21"/>
      <c r="T7" s="21"/>
    </row>
    <row r="8" spans="2:20" x14ac:dyDescent="0.3">
      <c r="B8" s="3"/>
      <c r="C8" s="3"/>
      <c r="Q8" s="3"/>
      <c r="R8" s="31"/>
    </row>
    <row r="9" spans="2:20" x14ac:dyDescent="0.3">
      <c r="B9" s="3"/>
      <c r="C9" s="23">
        <v>1</v>
      </c>
      <c r="D9" s="16" t="s"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4"/>
      <c r="R9" s="30"/>
      <c r="S9" s="21"/>
      <c r="T9" s="21"/>
    </row>
    <row r="10" spans="2:20" x14ac:dyDescent="0.3">
      <c r="B10" s="3"/>
      <c r="C10" s="3"/>
      <c r="Q10" s="3"/>
      <c r="R10" s="31"/>
    </row>
    <row r="11" spans="2:20" ht="21" customHeight="1" x14ac:dyDescent="0.3">
      <c r="B11" s="3"/>
      <c r="C11" s="3"/>
      <c r="D11" s="20" t="s">
        <v>1</v>
      </c>
      <c r="E11" s="44" t="s">
        <v>6</v>
      </c>
      <c r="F11" s="45"/>
      <c r="G11" s="45"/>
      <c r="H11" s="45"/>
      <c r="I11" s="46"/>
      <c r="J11" s="39" t="s">
        <v>11</v>
      </c>
      <c r="K11" s="40"/>
      <c r="L11" s="40"/>
      <c r="M11" s="40"/>
      <c r="N11" s="40"/>
      <c r="O11" s="41"/>
      <c r="P11" s="34">
        <f>213461.06/220434.45*100%</f>
        <v>0.96836524418029934</v>
      </c>
      <c r="Q11" s="34">
        <f>202092.57/212068.51*100%</f>
        <v>0.95295888107102744</v>
      </c>
      <c r="R11" s="31"/>
    </row>
    <row r="12" spans="2:20" ht="21" customHeight="1" x14ac:dyDescent="0.3">
      <c r="B12" s="3"/>
      <c r="C12" s="3"/>
      <c r="D12" s="20" t="s">
        <v>2</v>
      </c>
      <c r="E12" s="47" t="s">
        <v>5</v>
      </c>
      <c r="F12" s="48"/>
      <c r="G12" s="48"/>
      <c r="H12" s="48"/>
      <c r="I12" s="49"/>
      <c r="J12" s="39" t="s">
        <v>12</v>
      </c>
      <c r="K12" s="40"/>
      <c r="L12" s="40"/>
      <c r="M12" s="40"/>
      <c r="N12" s="40"/>
      <c r="O12" s="41"/>
      <c r="P12" s="34">
        <f>244/220434.45*100%</f>
        <v>1.1069050232393348E-3</v>
      </c>
      <c r="Q12" s="34">
        <v>0</v>
      </c>
      <c r="R12" s="31"/>
    </row>
    <row r="13" spans="2:20" ht="21" customHeight="1" x14ac:dyDescent="0.3">
      <c r="B13" s="3"/>
      <c r="C13" s="3"/>
      <c r="D13" s="20" t="s">
        <v>3</v>
      </c>
      <c r="E13" s="47" t="s">
        <v>7</v>
      </c>
      <c r="F13" s="48"/>
      <c r="G13" s="48"/>
      <c r="H13" s="48"/>
      <c r="I13" s="49"/>
      <c r="J13" s="39" t="s">
        <v>13</v>
      </c>
      <c r="K13" s="40"/>
      <c r="L13" s="40"/>
      <c r="M13" s="40"/>
      <c r="N13" s="40"/>
      <c r="O13" s="41"/>
      <c r="P13" s="34">
        <f>61968.1/213461.06*100%</f>
        <v>0.29030165970317956</v>
      </c>
      <c r="Q13" s="34">
        <f>(37612.87+20575.01)/202092.57*100%</f>
        <v>0.28792686440674192</v>
      </c>
      <c r="R13" s="31"/>
    </row>
    <row r="14" spans="2:20" ht="21" customHeight="1" x14ac:dyDescent="0.3">
      <c r="B14" s="3"/>
      <c r="C14" s="3"/>
      <c r="D14" s="20" t="s">
        <v>4</v>
      </c>
      <c r="E14" s="47" t="s">
        <v>8</v>
      </c>
      <c r="F14" s="48"/>
      <c r="G14" s="48"/>
      <c r="H14" s="48"/>
      <c r="I14" s="49"/>
      <c r="J14" s="39" t="s">
        <v>14</v>
      </c>
      <c r="K14" s="40"/>
      <c r="L14" s="40"/>
      <c r="M14" s="40"/>
      <c r="N14" s="40"/>
      <c r="O14" s="41"/>
      <c r="P14" s="34">
        <f>42406.74/213461.06*100%</f>
        <v>0.19866265069610353</v>
      </c>
      <c r="Q14" s="34">
        <f>35029.36/202092.57*100%</f>
        <v>0.17333324030665748</v>
      </c>
      <c r="R14" s="31"/>
    </row>
    <row r="15" spans="2:20" x14ac:dyDescent="0.3">
      <c r="B15" s="3"/>
      <c r="C15" s="3"/>
      <c r="Q15" s="3"/>
      <c r="R15" s="31"/>
    </row>
    <row r="16" spans="2:20" x14ac:dyDescent="0.3">
      <c r="B16" s="3"/>
      <c r="C16" s="23">
        <v>2</v>
      </c>
      <c r="D16" s="16" t="s">
        <v>15</v>
      </c>
      <c r="E16" s="22"/>
      <c r="F16" s="22"/>
      <c r="G16" s="22"/>
      <c r="H16" s="22"/>
      <c r="I16" s="22"/>
      <c r="J16" s="15"/>
      <c r="K16" s="15"/>
      <c r="L16" s="15"/>
      <c r="M16" s="15"/>
      <c r="N16" s="15"/>
      <c r="O16" s="15"/>
      <c r="P16" s="15"/>
      <c r="Q16" s="14"/>
      <c r="R16" s="31"/>
    </row>
    <row r="17" spans="2:18" x14ac:dyDescent="0.3">
      <c r="B17" s="3"/>
      <c r="C17" s="3"/>
      <c r="Q17" s="3"/>
      <c r="R17" s="31"/>
    </row>
    <row r="18" spans="2:18" ht="21" customHeight="1" x14ac:dyDescent="0.3">
      <c r="B18" s="3"/>
      <c r="C18" s="3"/>
      <c r="D18" s="17" t="s">
        <v>16</v>
      </c>
      <c r="E18" s="47" t="s">
        <v>20</v>
      </c>
      <c r="F18" s="48"/>
      <c r="G18" s="48"/>
      <c r="H18" s="48"/>
      <c r="I18" s="49"/>
      <c r="J18" s="39" t="s">
        <v>24</v>
      </c>
      <c r="K18" s="40"/>
      <c r="L18" s="40"/>
      <c r="M18" s="40"/>
      <c r="N18" s="40"/>
      <c r="O18" s="41"/>
      <c r="P18" s="35">
        <v>0</v>
      </c>
      <c r="Q18" s="35">
        <v>0</v>
      </c>
      <c r="R18" s="31"/>
    </row>
    <row r="19" spans="2:18" ht="21" customHeight="1" x14ac:dyDescent="0.3">
      <c r="B19" s="3"/>
      <c r="C19" s="3"/>
      <c r="D19" s="17" t="s">
        <v>17</v>
      </c>
      <c r="E19" s="47" t="s">
        <v>21</v>
      </c>
      <c r="F19" s="48"/>
      <c r="G19" s="48"/>
      <c r="H19" s="48"/>
      <c r="I19" s="49"/>
      <c r="J19" s="39" t="s">
        <v>25</v>
      </c>
      <c r="K19" s="40"/>
      <c r="L19" s="40"/>
      <c r="M19" s="40"/>
      <c r="N19" s="40"/>
      <c r="O19" s="41"/>
      <c r="P19" s="34">
        <f>209035.31/220434.45*100%</f>
        <v>0.94828784702209656</v>
      </c>
      <c r="Q19" s="34">
        <f>211041.68/212068.51*100%</f>
        <v>0.9951580269979734</v>
      </c>
      <c r="R19" s="31"/>
    </row>
    <row r="20" spans="2:18" ht="21" customHeight="1" x14ac:dyDescent="0.3">
      <c r="B20" s="3"/>
      <c r="C20" s="3"/>
      <c r="D20" s="17" t="s">
        <v>18</v>
      </c>
      <c r="E20" s="25" t="s">
        <v>22</v>
      </c>
      <c r="F20" s="18"/>
      <c r="G20" s="18"/>
      <c r="H20" s="18"/>
      <c r="I20" s="19"/>
      <c r="J20" s="39" t="s">
        <v>26</v>
      </c>
      <c r="K20" s="40"/>
      <c r="L20" s="40"/>
      <c r="M20" s="40"/>
      <c r="N20" s="40"/>
      <c r="O20" s="41"/>
      <c r="P20" s="34">
        <f>209035.31/215012.37*100%</f>
        <v>0.97220132032403528</v>
      </c>
      <c r="Q20" s="34">
        <f>211041.68/214323.21*100%</f>
        <v>0.98468887247442771</v>
      </c>
      <c r="R20" s="31"/>
    </row>
    <row r="21" spans="2:18" ht="21" customHeight="1" x14ac:dyDescent="0.3">
      <c r="B21" s="3"/>
      <c r="C21" s="3"/>
      <c r="D21" s="17" t="s">
        <v>19</v>
      </c>
      <c r="E21" s="47" t="s">
        <v>23</v>
      </c>
      <c r="F21" s="48"/>
      <c r="G21" s="48"/>
      <c r="H21" s="48"/>
      <c r="I21" s="49"/>
      <c r="J21" s="39" t="s">
        <v>27</v>
      </c>
      <c r="K21" s="40"/>
      <c r="L21" s="40"/>
      <c r="M21" s="40"/>
      <c r="N21" s="40"/>
      <c r="O21" s="41"/>
      <c r="P21" s="34">
        <f>213416.06/215012.37*100%</f>
        <v>0.99257572948012252</v>
      </c>
      <c r="Q21" s="34">
        <f>202092.57/214323.21*100%</f>
        <v>0.94293366546721658</v>
      </c>
      <c r="R21" s="31"/>
    </row>
    <row r="22" spans="2:18" x14ac:dyDescent="0.3">
      <c r="B22" s="3"/>
      <c r="C22" s="3"/>
      <c r="Q22" s="3"/>
      <c r="R22" s="31"/>
    </row>
    <row r="23" spans="2:18" x14ac:dyDescent="0.3">
      <c r="B23" s="3"/>
      <c r="C23" s="24">
        <v>3</v>
      </c>
      <c r="D23" s="16" t="s">
        <v>28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4"/>
      <c r="R23" s="31"/>
    </row>
    <row r="24" spans="2:18" x14ac:dyDescent="0.3">
      <c r="B24" s="3"/>
      <c r="C24" s="3"/>
      <c r="Q24" s="3"/>
      <c r="R24" s="31"/>
    </row>
    <row r="25" spans="2:18" ht="21" customHeight="1" x14ac:dyDescent="0.3">
      <c r="B25" s="3"/>
      <c r="C25" s="3"/>
      <c r="D25" s="17" t="s">
        <v>30</v>
      </c>
      <c r="E25" s="47" t="s">
        <v>33</v>
      </c>
      <c r="F25" s="48"/>
      <c r="G25" s="48"/>
      <c r="H25" s="48"/>
      <c r="I25" s="49"/>
      <c r="J25" s="39" t="s">
        <v>35</v>
      </c>
      <c r="K25" s="40"/>
      <c r="L25" s="40"/>
      <c r="M25" s="40"/>
      <c r="N25" s="40"/>
      <c r="O25" s="41"/>
      <c r="P25" s="34">
        <f>61968.1/215012.37*100%</f>
        <v>0.28820713896600458</v>
      </c>
      <c r="Q25" s="34">
        <f>(37612.87+20575.01)/214323.21*100%</f>
        <v>0.27149593364153146</v>
      </c>
      <c r="R25" s="31"/>
    </row>
    <row r="26" spans="2:18" ht="21" customHeight="1" x14ac:dyDescent="0.3">
      <c r="B26" s="3"/>
      <c r="C26" s="3"/>
      <c r="D26" s="17" t="s">
        <v>31</v>
      </c>
      <c r="E26" s="47" t="s">
        <v>34</v>
      </c>
      <c r="F26" s="48"/>
      <c r="G26" s="48"/>
      <c r="H26" s="48"/>
      <c r="I26" s="49"/>
      <c r="J26" s="39" t="s">
        <v>43</v>
      </c>
      <c r="K26" s="40"/>
      <c r="L26" s="40"/>
      <c r="M26" s="40"/>
      <c r="N26" s="40"/>
      <c r="O26" s="41"/>
      <c r="P26" s="34">
        <f>10620.58/215012.37*100%</f>
        <v>4.9395204564276929E-2</v>
      </c>
      <c r="Q26" s="34">
        <f>13141.08/214323.21*100%</f>
        <v>6.1314311221822411E-2</v>
      </c>
      <c r="R26" s="31"/>
    </row>
    <row r="27" spans="2:18" ht="15" customHeight="1" x14ac:dyDescent="0.3">
      <c r="B27" s="3"/>
      <c r="C27" s="3"/>
      <c r="D27" s="26"/>
      <c r="L27" t="s">
        <v>29</v>
      </c>
      <c r="Q27" s="3"/>
      <c r="R27" s="31"/>
    </row>
    <row r="28" spans="2:18" x14ac:dyDescent="0.3">
      <c r="B28" s="3"/>
      <c r="C28" s="24">
        <v>4</v>
      </c>
      <c r="D28" s="16" t="s">
        <v>32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4"/>
      <c r="R28" s="31"/>
    </row>
    <row r="29" spans="2:18" x14ac:dyDescent="0.3">
      <c r="B29" s="3"/>
      <c r="C29" s="3"/>
      <c r="Q29" s="3"/>
      <c r="R29" s="31"/>
    </row>
    <row r="30" spans="2:18" ht="21" customHeight="1" x14ac:dyDescent="0.3">
      <c r="B30" s="3"/>
      <c r="C30" s="3"/>
      <c r="D30" s="13" t="s">
        <v>36</v>
      </c>
      <c r="E30" s="47" t="s">
        <v>39</v>
      </c>
      <c r="F30" s="48"/>
      <c r="G30" s="48"/>
      <c r="H30" s="48"/>
      <c r="I30" s="49"/>
      <c r="J30" s="39" t="s">
        <v>42</v>
      </c>
      <c r="K30" s="40"/>
      <c r="L30" s="40"/>
      <c r="M30" s="40"/>
      <c r="N30" s="40"/>
      <c r="O30" s="41"/>
      <c r="P30" s="34">
        <f>15582/220434.45*100%</f>
        <v>7.0687680623423427E-2</v>
      </c>
      <c r="Q30" s="34">
        <f>14622.23/212068.51*100%</f>
        <v>6.8950500948962198E-2</v>
      </c>
      <c r="R30" s="31"/>
    </row>
    <row r="31" spans="2:18" ht="21" customHeight="1" x14ac:dyDescent="0.3">
      <c r="B31" s="3"/>
      <c r="C31" s="3"/>
      <c r="D31" s="13" t="s">
        <v>37</v>
      </c>
      <c r="E31" s="47" t="s">
        <v>40</v>
      </c>
      <c r="F31" s="48"/>
      <c r="G31" s="48"/>
      <c r="H31" s="48"/>
      <c r="I31" s="49"/>
      <c r="J31" s="39" t="s">
        <v>44</v>
      </c>
      <c r="K31" s="40"/>
      <c r="L31" s="40"/>
      <c r="M31" s="40"/>
      <c r="N31" s="40"/>
      <c r="O31" s="41"/>
      <c r="P31" s="34">
        <f>15582/213461.06*100%</f>
        <v>7.2996920375079183E-2</v>
      </c>
      <c r="Q31" s="34">
        <f>14622.23/202092.57*100%</f>
        <v>7.2354119698710348E-2</v>
      </c>
      <c r="R31" s="31"/>
    </row>
    <row r="32" spans="2:18" ht="21" customHeight="1" x14ac:dyDescent="0.3">
      <c r="B32" s="3"/>
      <c r="C32" s="3"/>
      <c r="D32" s="13" t="s">
        <v>38</v>
      </c>
      <c r="E32" s="47" t="s">
        <v>41</v>
      </c>
      <c r="F32" s="48"/>
      <c r="G32" s="48"/>
      <c r="H32" s="48"/>
      <c r="I32" s="49"/>
      <c r="J32" s="39" t="s">
        <v>45</v>
      </c>
      <c r="K32" s="40"/>
      <c r="L32" s="40"/>
      <c r="M32" s="40"/>
      <c r="N32" s="40"/>
      <c r="O32" s="41"/>
      <c r="P32" s="34">
        <v>0</v>
      </c>
      <c r="Q32" s="34">
        <v>0</v>
      </c>
      <c r="R32" s="31"/>
    </row>
    <row r="33" spans="2:18" x14ac:dyDescent="0.3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2"/>
    </row>
    <row r="35" spans="2:18" x14ac:dyDescent="0.3">
      <c r="C35" s="37" t="s">
        <v>46</v>
      </c>
      <c r="D35" s="37" t="s">
        <v>47</v>
      </c>
      <c r="E35" s="37"/>
    </row>
  </sheetData>
  <mergeCells count="27">
    <mergeCell ref="E32:I32"/>
    <mergeCell ref="J30:O30"/>
    <mergeCell ref="J31:O31"/>
    <mergeCell ref="J32:O32"/>
    <mergeCell ref="E26:I26"/>
    <mergeCell ref="J25:O25"/>
    <mergeCell ref="J26:O26"/>
    <mergeCell ref="E30:I30"/>
    <mergeCell ref="E31:I31"/>
    <mergeCell ref="E13:I13"/>
    <mergeCell ref="E14:I14"/>
    <mergeCell ref="J13:O13"/>
    <mergeCell ref="J14:O14"/>
    <mergeCell ref="E25:I25"/>
    <mergeCell ref="E21:I21"/>
    <mergeCell ref="J18:O18"/>
    <mergeCell ref="J19:O19"/>
    <mergeCell ref="J20:O20"/>
    <mergeCell ref="J21:O21"/>
    <mergeCell ref="E19:I19"/>
    <mergeCell ref="E18:I18"/>
    <mergeCell ref="G2:J2"/>
    <mergeCell ref="J11:O11"/>
    <mergeCell ref="J12:O12"/>
    <mergeCell ref="P5:Q5"/>
    <mergeCell ref="E11:I11"/>
    <mergeCell ref="E12:I12"/>
  </mergeCell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8F0B75F0690498D301FD7FE569FDB" ma:contentTypeVersion="13" ma:contentTypeDescription="Create a new document." ma:contentTypeScope="" ma:versionID="ee57c5baa0c36190ea52f9a66850f8ff">
  <xsd:schema xmlns:xsd="http://www.w3.org/2001/XMLSchema" xmlns:xs="http://www.w3.org/2001/XMLSchema" xmlns:p="http://schemas.microsoft.com/office/2006/metadata/properties" xmlns:ns2="cb59c945-cb76-4011-bb72-9e397d054561" xmlns:ns3="a06d55ca-2d14-4ecc-97e6-e47dd2eefaa9" targetNamespace="http://schemas.microsoft.com/office/2006/metadata/properties" ma:root="true" ma:fieldsID="35565ae9d2b688aef5f39ffdfd51e11e" ns2:_="" ns3:_="">
    <xsd:import namespace="cb59c945-cb76-4011-bb72-9e397d054561"/>
    <xsd:import namespace="a06d55ca-2d14-4ecc-97e6-e47dd2eefa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9c945-cb76-4011-bb72-9e397d054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f626fc4-a87c-4e99-a305-f36f1deee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d55ca-2d14-4ecc-97e6-e47dd2eefaa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3637290-f243-4988-b051-1ff70ea55b92}" ma:internalName="TaxCatchAll" ma:showField="CatchAllData" ma:web="a06d55ca-2d14-4ecc-97e6-e47dd2eefa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6d55ca-2d14-4ecc-97e6-e47dd2eefaa9" xsi:nil="true"/>
    <lcf76f155ced4ddcb4097134ff3c332f xmlns="cb59c945-cb76-4011-bb72-9e397d0545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DB21F-5536-433B-8DD5-B320918C9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59c945-cb76-4011-bb72-9e397d054561"/>
    <ds:schemaRef ds:uri="a06d55ca-2d14-4ecc-97e6-e47dd2eefa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0DC383-C13B-43AD-912F-2835921F29EC}">
  <ds:schemaRefs>
    <ds:schemaRef ds:uri="http://schemas.microsoft.com/office/2006/metadata/properties"/>
    <ds:schemaRef ds:uri="http://schemas.microsoft.com/office/2006/documentManagement/types"/>
    <ds:schemaRef ds:uri="cb59c945-cb76-4011-bb72-9e397d05456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a06d55ca-2d14-4ecc-97e6-e47dd2eefa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65BCA9-CE3B-45F8-9DEC-C3870BAE9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Cosenza</dc:creator>
  <cp:lastModifiedBy>Davide</cp:lastModifiedBy>
  <cp:lastPrinted>2021-05-24T15:47:16Z</cp:lastPrinted>
  <dcterms:created xsi:type="dcterms:W3CDTF">2021-05-24T08:24:04Z</dcterms:created>
  <dcterms:modified xsi:type="dcterms:W3CDTF">2024-10-08T14:10:39Z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0x0101005DB8F0B75F0690498D301FD7FE569FDB</vt:lpwstr>
  </property>
</Properties>
</file>